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13020" windowHeight="10460" activeTab="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H4" i="4"/>
  <c r="G4" i="4"/>
  <c r="G1" i="4"/>
  <c r="D15" i="1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G43" i="3"/>
  <c r="H43" i="3" s="1"/>
  <c r="G42" i="3"/>
  <c r="H42" i="3" s="1"/>
  <c r="H41" i="3"/>
  <c r="G41" i="3"/>
  <c r="G40" i="3"/>
  <c r="H40" i="3" s="1"/>
  <c r="G39" i="3"/>
  <c r="H39" i="3" s="1"/>
  <c r="G38" i="3"/>
  <c r="H38" i="3"/>
  <c r="G37" i="3"/>
  <c r="H37" i="3" s="1"/>
  <c r="G36" i="3"/>
  <c r="H36" i="3"/>
  <c r="G35" i="3"/>
  <c r="H35" i="3" s="1"/>
  <c r="G34" i="3"/>
  <c r="H34" i="3" s="1"/>
  <c r="G33" i="3"/>
  <c r="H33" i="3" s="1"/>
  <c r="G32" i="3"/>
  <c r="H32" i="3" s="1"/>
  <c r="H31" i="3"/>
  <c r="G31" i="3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H22" i="3"/>
  <c r="G22" i="3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H11" i="3"/>
  <c r="G11" i="3"/>
  <c r="G10" i="3"/>
  <c r="H10" i="3" s="1"/>
  <c r="H9" i="3"/>
  <c r="G9" i="3"/>
  <c r="G8" i="3"/>
  <c r="H8" i="3" s="1"/>
  <c r="H7" i="3"/>
  <c r="G7" i="3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G24" i="2"/>
  <c r="H24" i="2" s="1"/>
  <c r="G23" i="2"/>
  <c r="H23" i="2" s="1"/>
  <c r="G22" i="2"/>
  <c r="H22" i="2" s="1"/>
  <c r="G21" i="2"/>
  <c r="H21" i="2" s="1"/>
  <c r="G20" i="2"/>
  <c r="H20" i="2"/>
  <c r="G19" i="2"/>
  <c r="G18" i="2"/>
  <c r="G17" i="2"/>
  <c r="H17" i="2" s="1"/>
  <c r="G16" i="2"/>
  <c r="H16" i="2" s="1"/>
  <c r="G15" i="2"/>
  <c r="H15" i="2" s="1"/>
  <c r="G14" i="2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0" i="2"/>
  <c r="H29" i="2"/>
  <c r="H26" i="2"/>
  <c r="H25" i="2"/>
  <c r="H19" i="2"/>
  <c r="H18" i="2"/>
  <c r="H14" i="2"/>
  <c r="H11" i="2"/>
  <c r="C15" i="1"/>
  <c r="B16" i="1"/>
  <c r="B15" i="1"/>
  <c r="C1" i="2"/>
  <c r="B13" i="1" s="1"/>
  <c r="B1" i="2"/>
  <c r="C13" i="1" s="1"/>
  <c r="C16" i="1"/>
  <c r="C9" i="1" l="1"/>
  <c r="A9" i="1"/>
  <c r="H1" i="2"/>
  <c r="G1" i="2" s="1"/>
  <c r="D13" i="1" s="1"/>
  <c r="H1" i="3"/>
  <c r="G1" i="3" s="1"/>
  <c r="D14" i="1" s="1"/>
  <c r="H1" i="4"/>
  <c r="E9" i="1" l="1"/>
</calcChain>
</file>

<file path=xl/sharedStrings.xml><?xml version="1.0" encoding="utf-8"?>
<sst xmlns="http://schemas.openxmlformats.org/spreadsheetml/2006/main" count="125" uniqueCount="100">
  <si>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</si>
  <si>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</si>
  <si>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</si>
  <si>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</si>
  <si>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</si>
  <si>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</si>
  <si>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</si>
  <si>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</si>
  <si>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</si>
  <si>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</si>
  <si>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</si>
  <si>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</si>
  <si>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</si>
  <si>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</si>
  <si>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</si>
  <si>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</si>
  <si>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</si>
  <si>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</si>
  <si>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</si>
  <si>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</si>
  <si>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LICEO SCIENTIFICO STATALE "E. VITTORINI"</t>
  </si>
  <si>
    <t>20146 MILANO (MI) VIA MARIO DONATI 5/7 C.F. 80129130151 C.M. MIPS18000P</t>
  </si>
  <si>
    <t>272/E del 23/12/2020</t>
  </si>
  <si>
    <t>1073 del 21/12/2020</t>
  </si>
  <si>
    <t>FATTPA 2_20 del 31/12/2020</t>
  </si>
  <si>
    <t>A20020201000048937 del 31/12/2020</t>
  </si>
  <si>
    <t>210394/E del 25/01/2021</t>
  </si>
  <si>
    <t>15 del 25/01/2021</t>
  </si>
  <si>
    <t>AN00538660 del 14/01/2021</t>
  </si>
  <si>
    <t>PAE0000078 del 14/01/2021</t>
  </si>
  <si>
    <t>2021E000000854 del 21/01/2021</t>
  </si>
  <si>
    <t>PAE0000077 del 14/01/2021</t>
  </si>
  <si>
    <t>152 del 19/01/2021</t>
  </si>
  <si>
    <t>7/E del 18/01/2021</t>
  </si>
  <si>
    <t>FATTPA 1_21 del 29/01/2021</t>
  </si>
  <si>
    <t>1021007728 del 04/02/2021</t>
  </si>
  <si>
    <t>1021019079 del 09/02/2021</t>
  </si>
  <si>
    <t>21018/PA del 29/01/2021</t>
  </si>
  <si>
    <t>43/FE del 28/01/2021</t>
  </si>
  <si>
    <t>2/FE del 22/01/2021</t>
  </si>
  <si>
    <t>000145 del 01/02/2021</t>
  </si>
  <si>
    <t>210623/E del 18/02/2021</t>
  </si>
  <si>
    <t>20214E05380 del 10/02/2021</t>
  </si>
  <si>
    <t>20214E07206 del 25/02/2021</t>
  </si>
  <si>
    <t>47/PA del 24/02/2021</t>
  </si>
  <si>
    <t>7721002259 del 26/02/2021</t>
  </si>
  <si>
    <t>58 del 24/02/2021</t>
  </si>
  <si>
    <t>5/05 del 23/02/2021</t>
  </si>
  <si>
    <t>2021000901 del 15/02/2021</t>
  </si>
  <si>
    <t>000002/21P del 25/02/2021</t>
  </si>
  <si>
    <t>187 del 09/03/2021</t>
  </si>
  <si>
    <t>000719 del 01/03/2021</t>
  </si>
  <si>
    <t>0000001110/PA del 15/03/2021</t>
  </si>
  <si>
    <t>180/FE del 05/03/2021</t>
  </si>
  <si>
    <t>AN04511223 del 12/03/2021</t>
  </si>
  <si>
    <t>FATTPA 21_21 del 12/03/2021</t>
  </si>
  <si>
    <t>894 / 2020 del 30/10/2020</t>
  </si>
  <si>
    <t>PAE0008475 del 14/03/2021</t>
  </si>
  <si>
    <t>PAE0008474 del 14/03/2021</t>
  </si>
  <si>
    <t>FATTPA 30_2021 del 01/03/2021</t>
  </si>
  <si>
    <t>2021E000003138 del 21/03/2021</t>
  </si>
  <si>
    <t>1021075232 del 30/03/2021</t>
  </si>
  <si>
    <t>513/FE del 22/02/2021</t>
  </si>
  <si>
    <t>01677/21 del 02/03/2021</t>
  </si>
  <si>
    <t>110 del 29/03/2021</t>
  </si>
  <si>
    <t>001603 del 01/04/2021</t>
  </si>
  <si>
    <t>A20020211000009841 del 31/03/2021</t>
  </si>
  <si>
    <t>035-011488 del 05/02/2021</t>
  </si>
  <si>
    <t>E-257 del 23/03/2021</t>
  </si>
  <si>
    <t>0000001014/PA del 14/03/2021</t>
  </si>
  <si>
    <t>0000001030/PA del 14/03/2021</t>
  </si>
  <si>
    <t>1 del 27/03/2021</t>
  </si>
  <si>
    <t>2 del 28/03/2021</t>
  </si>
  <si>
    <t>122/3 del 28/04/2021</t>
  </si>
  <si>
    <t>00000021111 del 30/04/2021</t>
  </si>
  <si>
    <t>V2/531112 del 21/04/2021</t>
  </si>
  <si>
    <t>1021102899 del 23/04/2021</t>
  </si>
  <si>
    <t>1425/FE del 30/04/2021</t>
  </si>
  <si>
    <t>173 del 03/05/2021</t>
  </si>
  <si>
    <t>67/E del 22/04/2021</t>
  </si>
  <si>
    <t>PAE0017180 del 14/05/2021</t>
  </si>
  <si>
    <t>A20020211000016746 del 09/05/2021</t>
  </si>
  <si>
    <t>002588 del 01/05/2021</t>
  </si>
  <si>
    <t>AN08477583 del 14/05/2021</t>
  </si>
  <si>
    <t>156M del 31/05/2021</t>
  </si>
  <si>
    <t>98/E del 26/05/2021</t>
  </si>
  <si>
    <t>1021139707 del 03/06/2021</t>
  </si>
  <si>
    <t>2021E000005599 del 21/05/2021</t>
  </si>
  <si>
    <t>502/46 del 17/06/2021</t>
  </si>
  <si>
    <t>1727/FE del 31/05/2021</t>
  </si>
  <si>
    <t>2956/2021 del 18/05/2021</t>
  </si>
  <si>
    <t>5522 del 17/05/2021</t>
  </si>
  <si>
    <t>7721006291 del 28/05/2021</t>
  </si>
  <si>
    <t>141 del 18/06/2021</t>
  </si>
  <si>
    <t>11/FE del 24/06/2021</t>
  </si>
  <si>
    <t>003310 del 01/06/2021</t>
  </si>
  <si>
    <t>491/FE del 17/06/2021</t>
  </si>
  <si>
    <t>FATTPA 10_21 del 20/06/2021</t>
  </si>
  <si>
    <t>20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</si>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</sst>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4" workbookViewId="0">
      <selection activeCell="C9" sqref="C9:D9"/>
    </sheetView>
  </sheetViews>
  <sheetFormatPr defaultColWidth="9.1796875" defaultRowHeight="14.5" x14ac:dyDescent="0.35"/>
  <cols>
    <col min="1" max="1" width="17.54296875" style="4" customWidth="1"/>
    <col min="2" max="4" width="16.54296875" style="4" customWidth="1"/>
    <col min="5" max="5" width="14.81640625" style="4" customWidth="1"/>
    <col min="6" max="6" width="16.54296875" style="4" customWidth="1"/>
    <col min="7" max="7" width="36.54296875" style="4" customWidth="1"/>
    <col min="8" max="16384" width="9.1796875" style="4"/>
  </cols>
  <sheetData>
    <row r="1" spans="1:11" ht="15" x14ac:dyDescent="0.25">
      <c r="A1" s="3"/>
    </row>
    <row r="2" spans="1:11" ht="16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77</v>
      </c>
      <c r="B9" s="35"/>
      <c r="C9" s="34">
        <f>SUM(C13:C16)</f>
        <v>68155.009999999995</v>
      </c>
      <c r="D9" s="35"/>
      <c r="E9" s="40">
        <f>('Trimestre 1'!H1+'Trimestre 2'!H1+'Trimestre 3'!H1+'Trimestre 4'!H1)/C9</f>
        <v>-20.165231286738862</v>
      </c>
      <c r="F9" s="41"/>
    </row>
    <row r="10" spans="1:11" s="6" customFormat="1" ht="20.149999999999999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35">
      <c r="A13" s="28" t="s">
        <v>13</v>
      </c>
      <c r="B13" s="17">
        <f>'Trimestre 1'!C1</f>
        <v>34</v>
      </c>
      <c r="C13" s="29">
        <f>'Trimestre 1'!B1</f>
        <v>19486.88</v>
      </c>
      <c r="D13" s="29">
        <f>'Trimestre 1'!G1</f>
        <v>-22.645449656384191</v>
      </c>
      <c r="E13" s="29">
        <v>12677.96</v>
      </c>
      <c r="F13" s="33" t="s">
        <v>98</v>
      </c>
      <c r="G13" s="7"/>
      <c r="H13" s="8"/>
      <c r="I13" s="8"/>
      <c r="J13" s="6"/>
      <c r="K13" s="6"/>
    </row>
    <row r="14" spans="1:11" ht="22.5" customHeight="1" x14ac:dyDescent="0.35">
      <c r="A14" s="28" t="s">
        <v>14</v>
      </c>
      <c r="B14" s="17">
        <f>'Trimestre 2'!C1</f>
        <v>43</v>
      </c>
      <c r="C14" s="29">
        <f>'Trimestre 2'!B1</f>
        <v>48668.13</v>
      </c>
      <c r="D14" s="29">
        <f>'Trimestre 2'!G1</f>
        <v>-19.172143659515996</v>
      </c>
      <c r="E14" s="29">
        <v>11849.73</v>
      </c>
      <c r="F14" s="33" t="s">
        <v>99</v>
      </c>
      <c r="G14" s="6"/>
      <c r="H14" s="6"/>
      <c r="I14" s="6"/>
      <c r="J14" s="6"/>
      <c r="K14" s="6"/>
    </row>
    <row r="15" spans="1:11" ht="22.5" customHeight="1" x14ac:dyDescent="0.3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3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4.5" x14ac:dyDescent="0.35"/>
  <cols>
    <col min="1" max="1" width="27" customWidth="1"/>
    <col min="2" max="2" width="12.7265625" customWidth="1"/>
    <col min="3" max="3" width="16.1796875" bestFit="1" customWidth="1"/>
    <col min="4" max="4" width="15.453125" bestFit="1" customWidth="1"/>
    <col min="5" max="6" width="15.453125" customWidth="1"/>
    <col min="7" max="7" width="16.26953125" customWidth="1"/>
    <col min="8" max="8" width="14.26953125" customWidth="1"/>
  </cols>
  <sheetData>
    <row r="1" spans="1:8" ht="15" x14ac:dyDescent="0.25">
      <c r="B1" s="15">
        <f>SUM(B4:B195)</f>
        <v>19486.88</v>
      </c>
      <c r="C1">
        <f>COUNTA(A4:A203)</f>
        <v>34</v>
      </c>
      <c r="G1" s="16">
        <f>IF(B1&lt;&gt;0,H1/B1,0)</f>
        <v>-22.645449656384191</v>
      </c>
      <c r="H1" s="15">
        <f>SUM(H4:H195)</f>
        <v>-441289.16</v>
      </c>
    </row>
    <row r="3" spans="1:8" s="11" customFormat="1" ht="43.5" x14ac:dyDescent="0.3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 x14ac:dyDescent="0.25">
      <c r="A4" s="19" t="s">
        <v>22</v>
      </c>
      <c r="B4" s="12">
        <v>1231</v>
      </c>
      <c r="C4" s="13">
        <v>44230</v>
      </c>
      <c r="D4" s="13">
        <v>44216</v>
      </c>
      <c r="E4" s="13"/>
      <c r="F4" s="13"/>
      <c r="G4" s="1">
        <f>D4-C4-(F4-E4)</f>
        <v>-14</v>
      </c>
      <c r="H4" s="12">
        <f>B4*G4</f>
        <v>-17234</v>
      </c>
    </row>
    <row r="5" spans="1:8" ht="15" x14ac:dyDescent="0.25">
      <c r="A5" s="19" t="s">
        <v>23</v>
      </c>
      <c r="B5" s="12">
        <v>30</v>
      </c>
      <c r="C5" s="13">
        <v>44230</v>
      </c>
      <c r="D5" s="13">
        <v>44216</v>
      </c>
      <c r="E5" s="13"/>
      <c r="F5" s="13"/>
      <c r="G5" s="1">
        <f t="shared" ref="G5:G68" si="0">D5-C5-(F5-E5)</f>
        <v>-14</v>
      </c>
      <c r="H5" s="12">
        <f t="shared" ref="H5:H68" si="1">B5*G5</f>
        <v>-420</v>
      </c>
    </row>
    <row r="6" spans="1:8" ht="15" x14ac:dyDescent="0.25">
      <c r="A6" s="19" t="s">
        <v>24</v>
      </c>
      <c r="B6" s="12">
        <v>977</v>
      </c>
      <c r="C6" s="13">
        <v>44230</v>
      </c>
      <c r="D6" s="13">
        <v>44216</v>
      </c>
      <c r="E6" s="13"/>
      <c r="F6" s="13"/>
      <c r="G6" s="1">
        <f t="shared" si="0"/>
        <v>-14</v>
      </c>
      <c r="H6" s="12">
        <f t="shared" si="1"/>
        <v>-13678</v>
      </c>
    </row>
    <row r="7" spans="1:8" ht="15" x14ac:dyDescent="0.25">
      <c r="A7" s="19" t="s">
        <v>25</v>
      </c>
      <c r="B7" s="12">
        <v>780.08</v>
      </c>
      <c r="C7" s="13">
        <v>44230</v>
      </c>
      <c r="D7" s="13">
        <v>44216</v>
      </c>
      <c r="E7" s="13"/>
      <c r="F7" s="13"/>
      <c r="G7" s="1">
        <f t="shared" si="0"/>
        <v>-14</v>
      </c>
      <c r="H7" s="12">
        <f t="shared" si="1"/>
        <v>-10921.12</v>
      </c>
    </row>
    <row r="8" spans="1:8" ht="15" x14ac:dyDescent="0.25">
      <c r="A8" s="19" t="s">
        <v>26</v>
      </c>
      <c r="B8" s="12">
        <v>30</v>
      </c>
      <c r="C8" s="13">
        <v>44253</v>
      </c>
      <c r="D8" s="13">
        <v>44229</v>
      </c>
      <c r="E8" s="13"/>
      <c r="F8" s="13"/>
      <c r="G8" s="1">
        <f t="shared" si="0"/>
        <v>-24</v>
      </c>
      <c r="H8" s="12">
        <f t="shared" si="1"/>
        <v>-720</v>
      </c>
    </row>
    <row r="9" spans="1:8" ht="15" x14ac:dyDescent="0.25">
      <c r="A9" s="19" t="s">
        <v>27</v>
      </c>
      <c r="B9" s="12">
        <v>30</v>
      </c>
      <c r="C9" s="13">
        <v>44258</v>
      </c>
      <c r="D9" s="13">
        <v>44229</v>
      </c>
      <c r="E9" s="13"/>
      <c r="F9" s="13"/>
      <c r="G9" s="1">
        <f t="shared" si="0"/>
        <v>-29</v>
      </c>
      <c r="H9" s="12">
        <f t="shared" si="1"/>
        <v>-870</v>
      </c>
    </row>
    <row r="10" spans="1:8" ht="15" x14ac:dyDescent="0.25">
      <c r="A10" s="19" t="s">
        <v>28</v>
      </c>
      <c r="B10" s="12">
        <v>92</v>
      </c>
      <c r="C10" s="13">
        <v>44251</v>
      </c>
      <c r="D10" s="13">
        <v>44229</v>
      </c>
      <c r="E10" s="13"/>
      <c r="F10" s="13"/>
      <c r="G10" s="1">
        <f t="shared" si="0"/>
        <v>-22</v>
      </c>
      <c r="H10" s="12">
        <f t="shared" si="1"/>
        <v>-2024</v>
      </c>
    </row>
    <row r="11" spans="1:8" ht="15" x14ac:dyDescent="0.25">
      <c r="A11" s="19" t="s">
        <v>29</v>
      </c>
      <c r="B11" s="12">
        <v>220</v>
      </c>
      <c r="C11" s="13">
        <v>44282</v>
      </c>
      <c r="D11" s="13">
        <v>44229</v>
      </c>
      <c r="E11" s="13"/>
      <c r="F11" s="13"/>
      <c r="G11" s="1">
        <f t="shared" si="0"/>
        <v>-53</v>
      </c>
      <c r="H11" s="12">
        <f t="shared" si="1"/>
        <v>-11660</v>
      </c>
    </row>
    <row r="12" spans="1:8" ht="15" x14ac:dyDescent="0.25">
      <c r="A12" s="19" t="s">
        <v>30</v>
      </c>
      <c r="B12" s="12">
        <v>99.9</v>
      </c>
      <c r="C12" s="13">
        <v>44258</v>
      </c>
      <c r="D12" s="13">
        <v>44229</v>
      </c>
      <c r="E12" s="13"/>
      <c r="F12" s="13"/>
      <c r="G12" s="1">
        <f t="shared" si="0"/>
        <v>-29</v>
      </c>
      <c r="H12" s="12">
        <f t="shared" si="1"/>
        <v>-2897.1000000000004</v>
      </c>
    </row>
    <row r="13" spans="1:8" ht="15" x14ac:dyDescent="0.25">
      <c r="A13" s="19" t="s">
        <v>31</v>
      </c>
      <c r="B13" s="12">
        <v>144</v>
      </c>
      <c r="C13" s="13">
        <v>44251</v>
      </c>
      <c r="D13" s="13">
        <v>44229</v>
      </c>
      <c r="E13" s="13"/>
      <c r="F13" s="13"/>
      <c r="G13" s="1">
        <f t="shared" si="0"/>
        <v>-22</v>
      </c>
      <c r="H13" s="12">
        <f t="shared" si="1"/>
        <v>-3168</v>
      </c>
    </row>
    <row r="14" spans="1:8" ht="15" x14ac:dyDescent="0.25">
      <c r="A14" s="19" t="s">
        <v>32</v>
      </c>
      <c r="B14" s="12">
        <v>1692</v>
      </c>
      <c r="C14" s="13">
        <v>44258</v>
      </c>
      <c r="D14" s="13">
        <v>44237</v>
      </c>
      <c r="E14" s="13"/>
      <c r="F14" s="13"/>
      <c r="G14" s="1">
        <f t="shared" si="0"/>
        <v>-21</v>
      </c>
      <c r="H14" s="12">
        <f t="shared" si="1"/>
        <v>-35532</v>
      </c>
    </row>
    <row r="15" spans="1:8" ht="15" x14ac:dyDescent="0.25">
      <c r="A15" s="19" t="s">
        <v>33</v>
      </c>
      <c r="B15" s="12">
        <v>4500</v>
      </c>
      <c r="C15" s="13">
        <v>44258</v>
      </c>
      <c r="D15" s="13">
        <v>44237</v>
      </c>
      <c r="E15" s="13"/>
      <c r="F15" s="13"/>
      <c r="G15" s="1">
        <f t="shared" si="0"/>
        <v>-21</v>
      </c>
      <c r="H15" s="12">
        <f t="shared" si="1"/>
        <v>-94500</v>
      </c>
    </row>
    <row r="16" spans="1:8" ht="15" x14ac:dyDescent="0.25">
      <c r="A16" s="19" t="s">
        <v>34</v>
      </c>
      <c r="B16" s="12">
        <v>1012.5</v>
      </c>
      <c r="C16" s="13">
        <v>44267</v>
      </c>
      <c r="D16" s="13">
        <v>44237</v>
      </c>
      <c r="E16" s="13"/>
      <c r="F16" s="13"/>
      <c r="G16" s="1">
        <f t="shared" si="0"/>
        <v>-30</v>
      </c>
      <c r="H16" s="12">
        <f t="shared" si="1"/>
        <v>-30375</v>
      </c>
    </row>
    <row r="17" spans="1:8" ht="15" x14ac:dyDescent="0.25">
      <c r="A17" s="19" t="s">
        <v>35</v>
      </c>
      <c r="B17" s="12">
        <v>36.57</v>
      </c>
      <c r="C17" s="13">
        <v>44267</v>
      </c>
      <c r="D17" s="13">
        <v>44238</v>
      </c>
      <c r="E17" s="13"/>
      <c r="F17" s="13"/>
      <c r="G17" s="1">
        <f t="shared" si="0"/>
        <v>-29</v>
      </c>
      <c r="H17" s="12">
        <f t="shared" si="1"/>
        <v>-1060.53</v>
      </c>
    </row>
    <row r="18" spans="1:8" ht="15" x14ac:dyDescent="0.25">
      <c r="A18" s="19" t="s">
        <v>36</v>
      </c>
      <c r="B18" s="12">
        <v>70.28</v>
      </c>
      <c r="C18" s="13">
        <v>44267</v>
      </c>
      <c r="D18" s="13">
        <v>44238</v>
      </c>
      <c r="E18" s="13"/>
      <c r="F18" s="13"/>
      <c r="G18" s="1">
        <f t="shared" si="0"/>
        <v>-29</v>
      </c>
      <c r="H18" s="12">
        <f t="shared" si="1"/>
        <v>-2038.1200000000001</v>
      </c>
    </row>
    <row r="19" spans="1:8" ht="15" x14ac:dyDescent="0.25">
      <c r="A19" s="19" t="s">
        <v>37</v>
      </c>
      <c r="B19" s="12">
        <v>193</v>
      </c>
      <c r="C19" s="13">
        <v>44258</v>
      </c>
      <c r="D19" s="13">
        <v>44238</v>
      </c>
      <c r="E19" s="13"/>
      <c r="F19" s="13"/>
      <c r="G19" s="1">
        <f t="shared" si="0"/>
        <v>-20</v>
      </c>
      <c r="H19" s="12">
        <f t="shared" si="1"/>
        <v>-3860</v>
      </c>
    </row>
    <row r="20" spans="1:8" ht="15" x14ac:dyDescent="0.25">
      <c r="A20" s="19" t="s">
        <v>38</v>
      </c>
      <c r="B20" s="12">
        <v>419</v>
      </c>
      <c r="C20" s="13">
        <v>44267</v>
      </c>
      <c r="D20" s="13">
        <v>44238</v>
      </c>
      <c r="E20" s="13"/>
      <c r="F20" s="13"/>
      <c r="G20" s="1">
        <f t="shared" si="0"/>
        <v>-29</v>
      </c>
      <c r="H20" s="12">
        <f t="shared" si="1"/>
        <v>-12151</v>
      </c>
    </row>
    <row r="21" spans="1:8" x14ac:dyDescent="0.35">
      <c r="A21" s="19" t="s">
        <v>39</v>
      </c>
      <c r="B21" s="12">
        <v>800</v>
      </c>
      <c r="C21" s="13">
        <v>44267</v>
      </c>
      <c r="D21" s="13">
        <v>44252</v>
      </c>
      <c r="E21" s="13"/>
      <c r="F21" s="13"/>
      <c r="G21" s="1">
        <f t="shared" si="0"/>
        <v>-15</v>
      </c>
      <c r="H21" s="12">
        <f t="shared" si="1"/>
        <v>-12000</v>
      </c>
    </row>
    <row r="22" spans="1:8" x14ac:dyDescent="0.35">
      <c r="A22" s="19" t="s">
        <v>40</v>
      </c>
      <c r="B22" s="12">
        <v>734.47</v>
      </c>
      <c r="C22" s="13">
        <v>44279</v>
      </c>
      <c r="D22" s="13">
        <v>44252</v>
      </c>
      <c r="E22" s="13"/>
      <c r="F22" s="13"/>
      <c r="G22" s="1">
        <f t="shared" si="0"/>
        <v>-27</v>
      </c>
      <c r="H22" s="12">
        <f t="shared" si="1"/>
        <v>-19830.690000000002</v>
      </c>
    </row>
    <row r="23" spans="1:8" x14ac:dyDescent="0.35">
      <c r="A23" s="19" t="s">
        <v>41</v>
      </c>
      <c r="B23" s="12">
        <v>1900</v>
      </c>
      <c r="C23" s="13">
        <v>44279</v>
      </c>
      <c r="D23" s="13">
        <v>44252</v>
      </c>
      <c r="E23" s="13"/>
      <c r="F23" s="13"/>
      <c r="G23" s="1">
        <f t="shared" si="0"/>
        <v>-27</v>
      </c>
      <c r="H23" s="12">
        <f t="shared" si="1"/>
        <v>-51300</v>
      </c>
    </row>
    <row r="24" spans="1:8" x14ac:dyDescent="0.35">
      <c r="A24" s="19" t="s">
        <v>42</v>
      </c>
      <c r="B24" s="12">
        <v>565.26</v>
      </c>
      <c r="C24" s="13">
        <v>44287</v>
      </c>
      <c r="D24" s="13">
        <v>44265</v>
      </c>
      <c r="E24" s="13"/>
      <c r="F24" s="13"/>
      <c r="G24" s="1">
        <f t="shared" si="0"/>
        <v>-22</v>
      </c>
      <c r="H24" s="12">
        <f t="shared" si="1"/>
        <v>-12435.72</v>
      </c>
    </row>
    <row r="25" spans="1:8" x14ac:dyDescent="0.35">
      <c r="A25" s="19" t="s">
        <v>43</v>
      </c>
      <c r="B25" s="12">
        <v>30.56</v>
      </c>
      <c r="C25" s="13">
        <v>44287</v>
      </c>
      <c r="D25" s="13">
        <v>44265</v>
      </c>
      <c r="E25" s="13"/>
      <c r="F25" s="13"/>
      <c r="G25" s="1">
        <f t="shared" si="0"/>
        <v>-22</v>
      </c>
      <c r="H25" s="12">
        <f t="shared" si="1"/>
        <v>-672.31999999999994</v>
      </c>
    </row>
    <row r="26" spans="1:8" x14ac:dyDescent="0.35">
      <c r="A26" s="19" t="s">
        <v>44</v>
      </c>
      <c r="B26" s="12">
        <v>231.08</v>
      </c>
      <c r="C26" s="13">
        <v>44287</v>
      </c>
      <c r="D26" s="13">
        <v>44265</v>
      </c>
      <c r="E26" s="13"/>
      <c r="F26" s="13"/>
      <c r="G26" s="1">
        <f t="shared" si="0"/>
        <v>-22</v>
      </c>
      <c r="H26" s="12">
        <f t="shared" si="1"/>
        <v>-5083.76</v>
      </c>
    </row>
    <row r="27" spans="1:8" x14ac:dyDescent="0.35">
      <c r="A27" s="19" t="s">
        <v>45</v>
      </c>
      <c r="B27" s="12">
        <v>249</v>
      </c>
      <c r="C27" s="13">
        <v>44287</v>
      </c>
      <c r="D27" s="13">
        <v>44265</v>
      </c>
      <c r="E27" s="13"/>
      <c r="F27" s="13"/>
      <c r="G27" s="1">
        <f t="shared" si="0"/>
        <v>-22</v>
      </c>
      <c r="H27" s="12">
        <f t="shared" si="1"/>
        <v>-5478</v>
      </c>
    </row>
    <row r="28" spans="1:8" x14ac:dyDescent="0.35">
      <c r="A28" s="19" t="s">
        <v>46</v>
      </c>
      <c r="B28" s="12">
        <v>30</v>
      </c>
      <c r="C28" s="13">
        <v>44287</v>
      </c>
      <c r="D28" s="13">
        <v>44265</v>
      </c>
      <c r="E28" s="13"/>
      <c r="F28" s="13"/>
      <c r="G28" s="1">
        <f t="shared" si="0"/>
        <v>-22</v>
      </c>
      <c r="H28" s="12">
        <f t="shared" si="1"/>
        <v>-660</v>
      </c>
    </row>
    <row r="29" spans="1:8" x14ac:dyDescent="0.35">
      <c r="A29" s="19" t="s">
        <v>47</v>
      </c>
      <c r="B29" s="12">
        <v>477</v>
      </c>
      <c r="C29" s="13">
        <v>44287</v>
      </c>
      <c r="D29" s="13">
        <v>44265</v>
      </c>
      <c r="E29" s="13"/>
      <c r="F29" s="13"/>
      <c r="G29" s="1">
        <f t="shared" si="0"/>
        <v>-22</v>
      </c>
      <c r="H29" s="12">
        <f t="shared" si="1"/>
        <v>-10494</v>
      </c>
    </row>
    <row r="30" spans="1:8" x14ac:dyDescent="0.35">
      <c r="A30" s="19" t="s">
        <v>48</v>
      </c>
      <c r="B30" s="12">
        <v>39.9</v>
      </c>
      <c r="C30" s="13">
        <v>44279</v>
      </c>
      <c r="D30" s="13">
        <v>44265</v>
      </c>
      <c r="E30" s="13"/>
      <c r="F30" s="13"/>
      <c r="G30" s="1">
        <f t="shared" si="0"/>
        <v>-14</v>
      </c>
      <c r="H30" s="12">
        <f t="shared" si="1"/>
        <v>-558.6</v>
      </c>
    </row>
    <row r="31" spans="1:8" x14ac:dyDescent="0.35">
      <c r="A31" s="19" t="s">
        <v>49</v>
      </c>
      <c r="B31" s="12">
        <v>93.9</v>
      </c>
      <c r="C31" s="13">
        <v>44287</v>
      </c>
      <c r="D31" s="13">
        <v>44265</v>
      </c>
      <c r="E31" s="13"/>
      <c r="F31" s="13"/>
      <c r="G31" s="1">
        <f t="shared" si="0"/>
        <v>-22</v>
      </c>
      <c r="H31" s="12">
        <f t="shared" si="1"/>
        <v>-2065.8000000000002</v>
      </c>
    </row>
    <row r="32" spans="1:8" x14ac:dyDescent="0.35">
      <c r="A32" s="19" t="s">
        <v>50</v>
      </c>
      <c r="B32" s="12">
        <v>57.38</v>
      </c>
      <c r="C32" s="13">
        <v>44300</v>
      </c>
      <c r="D32" s="13">
        <v>44270</v>
      </c>
      <c r="E32" s="13"/>
      <c r="F32" s="13"/>
      <c r="G32" s="1">
        <f t="shared" si="0"/>
        <v>-30</v>
      </c>
      <c r="H32" s="12">
        <f t="shared" si="1"/>
        <v>-1721.4</v>
      </c>
    </row>
    <row r="33" spans="1:8" x14ac:dyDescent="0.35">
      <c r="A33" s="19" t="s">
        <v>51</v>
      </c>
      <c r="B33" s="12">
        <v>266</v>
      </c>
      <c r="C33" s="13">
        <v>44300</v>
      </c>
      <c r="D33" s="13">
        <v>44270</v>
      </c>
      <c r="E33" s="13"/>
      <c r="F33" s="13"/>
      <c r="G33" s="1">
        <f t="shared" si="0"/>
        <v>-30</v>
      </c>
      <c r="H33" s="12">
        <f t="shared" si="1"/>
        <v>-7980</v>
      </c>
    </row>
    <row r="34" spans="1:8" x14ac:dyDescent="0.35">
      <c r="A34" s="19" t="s">
        <v>52</v>
      </c>
      <c r="B34" s="12">
        <v>800</v>
      </c>
      <c r="C34" s="13">
        <v>44301</v>
      </c>
      <c r="D34" s="13">
        <v>44271</v>
      </c>
      <c r="E34" s="13"/>
      <c r="F34" s="13"/>
      <c r="G34" s="1">
        <f t="shared" si="0"/>
        <v>-30</v>
      </c>
      <c r="H34" s="12">
        <f t="shared" si="1"/>
        <v>-24000</v>
      </c>
    </row>
    <row r="35" spans="1:8" x14ac:dyDescent="0.35">
      <c r="A35" s="19" t="s">
        <v>53</v>
      </c>
      <c r="B35" s="12">
        <v>413</v>
      </c>
      <c r="C35" s="13">
        <v>44301</v>
      </c>
      <c r="D35" s="13">
        <v>44271</v>
      </c>
      <c r="E35" s="13"/>
      <c r="F35" s="13"/>
      <c r="G35" s="1">
        <f t="shared" si="0"/>
        <v>-30</v>
      </c>
      <c r="H35" s="12">
        <f t="shared" si="1"/>
        <v>-12390</v>
      </c>
    </row>
    <row r="36" spans="1:8" x14ac:dyDescent="0.35">
      <c r="A36" s="19" t="s">
        <v>54</v>
      </c>
      <c r="B36" s="12">
        <v>92</v>
      </c>
      <c r="C36" s="13">
        <v>44301</v>
      </c>
      <c r="D36" s="13">
        <v>44271</v>
      </c>
      <c r="E36" s="13"/>
      <c r="F36" s="13"/>
      <c r="G36" s="1">
        <f t="shared" si="0"/>
        <v>-30</v>
      </c>
      <c r="H36" s="12">
        <f t="shared" si="1"/>
        <v>-2760</v>
      </c>
    </row>
    <row r="37" spans="1:8" x14ac:dyDescent="0.35">
      <c r="A37" s="19" t="s">
        <v>55</v>
      </c>
      <c r="B37" s="12">
        <v>1150</v>
      </c>
      <c r="C37" s="13">
        <v>44311</v>
      </c>
      <c r="D37" s="13">
        <v>44286</v>
      </c>
      <c r="E37" s="13"/>
      <c r="F37" s="13"/>
      <c r="G37" s="1">
        <f t="shared" si="0"/>
        <v>-25</v>
      </c>
      <c r="H37" s="12">
        <f t="shared" si="1"/>
        <v>-28750</v>
      </c>
    </row>
    <row r="38" spans="1:8" x14ac:dyDescent="0.3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3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>
      <selection activeCell="C6" sqref="C6"/>
    </sheetView>
  </sheetViews>
  <sheetFormatPr defaultRowHeight="14.5" x14ac:dyDescent="0.35"/>
  <cols>
    <col min="1" max="1" width="27" customWidth="1"/>
    <col min="2" max="2" width="12.7265625" customWidth="1"/>
    <col min="3" max="3" width="16.1796875" bestFit="1" customWidth="1"/>
    <col min="4" max="4" width="15.453125" bestFit="1" customWidth="1"/>
    <col min="5" max="6" width="15.453125" customWidth="1"/>
    <col min="7" max="7" width="16.26953125" customWidth="1"/>
    <col min="8" max="8" width="14.26953125" customWidth="1"/>
  </cols>
  <sheetData>
    <row r="1" spans="1:8" ht="15" x14ac:dyDescent="0.25">
      <c r="B1" s="15">
        <f>SUM(B4:B195)</f>
        <v>48668.13</v>
      </c>
      <c r="C1">
        <f>COUNTA(A4:A203)</f>
        <v>43</v>
      </c>
      <c r="G1" s="16">
        <f>IF(B1&lt;&gt;0,H1/B1,0)</f>
        <v>-19.172143659515996</v>
      </c>
      <c r="H1" s="15">
        <f>SUM(H4:H195)</f>
        <v>-933072.38000000012</v>
      </c>
    </row>
    <row r="3" spans="1:8" s="11" customFormat="1" ht="43.5" x14ac:dyDescent="0.3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 x14ac:dyDescent="0.25">
      <c r="A4" s="19" t="s">
        <v>56</v>
      </c>
      <c r="B4" s="12">
        <v>895.8</v>
      </c>
      <c r="C4" s="13">
        <v>44171</v>
      </c>
      <c r="D4" s="13">
        <v>44293</v>
      </c>
      <c r="E4" s="13"/>
      <c r="F4" s="13"/>
      <c r="G4" s="1">
        <f>D4-C4-(F4-E4)</f>
        <v>122</v>
      </c>
      <c r="H4" s="12">
        <f>B4*G4</f>
        <v>109287.59999999999</v>
      </c>
    </row>
    <row r="5" spans="1:8" ht="15" x14ac:dyDescent="0.25">
      <c r="A5" s="19" t="s">
        <v>57</v>
      </c>
      <c r="B5" s="12">
        <v>180.33</v>
      </c>
      <c r="C5" s="13">
        <v>44311</v>
      </c>
      <c r="D5" s="13">
        <v>44293</v>
      </c>
      <c r="E5" s="13"/>
      <c r="F5" s="13"/>
      <c r="G5" s="1">
        <f t="shared" ref="G5:G68" si="0">D5-C5-(F5-E5)</f>
        <v>-18</v>
      </c>
      <c r="H5" s="12">
        <f t="shared" ref="H5:H68" si="1">B5*G5</f>
        <v>-3245.94</v>
      </c>
    </row>
    <row r="6" spans="1:8" ht="15" x14ac:dyDescent="0.25">
      <c r="A6" s="19" t="s">
        <v>58</v>
      </c>
      <c r="B6" s="12">
        <v>144</v>
      </c>
      <c r="C6" s="13">
        <v>44311</v>
      </c>
      <c r="D6" s="13">
        <v>44293</v>
      </c>
      <c r="E6" s="13"/>
      <c r="F6" s="13"/>
      <c r="G6" s="1">
        <f t="shared" si="0"/>
        <v>-18</v>
      </c>
      <c r="H6" s="12">
        <f t="shared" si="1"/>
        <v>-2592</v>
      </c>
    </row>
    <row r="7" spans="1:8" ht="15" x14ac:dyDescent="0.25">
      <c r="A7" s="19" t="s">
        <v>59</v>
      </c>
      <c r="B7" s="12">
        <v>526.5</v>
      </c>
      <c r="C7" s="13">
        <v>44289</v>
      </c>
      <c r="D7" s="13">
        <v>44293</v>
      </c>
      <c r="E7" s="13"/>
      <c r="F7" s="13"/>
      <c r="G7" s="1">
        <f t="shared" si="0"/>
        <v>4</v>
      </c>
      <c r="H7" s="12">
        <f t="shared" si="1"/>
        <v>2106</v>
      </c>
    </row>
    <row r="8" spans="1:8" ht="15" x14ac:dyDescent="0.25">
      <c r="A8" s="19" t="s">
        <v>60</v>
      </c>
      <c r="B8" s="12">
        <v>99.9</v>
      </c>
      <c r="C8" s="13">
        <v>44325</v>
      </c>
      <c r="D8" s="13">
        <v>44302</v>
      </c>
      <c r="E8" s="13"/>
      <c r="F8" s="13"/>
      <c r="G8" s="1">
        <f t="shared" si="0"/>
        <v>-23</v>
      </c>
      <c r="H8" s="12">
        <f t="shared" si="1"/>
        <v>-2297.7000000000003</v>
      </c>
    </row>
    <row r="9" spans="1:8" ht="15" x14ac:dyDescent="0.25">
      <c r="A9" s="19" t="s">
        <v>61</v>
      </c>
      <c r="B9" s="12">
        <v>8.2799999999999994</v>
      </c>
      <c r="C9" s="13">
        <v>44325</v>
      </c>
      <c r="D9" s="13">
        <v>44302</v>
      </c>
      <c r="E9" s="13"/>
      <c r="F9" s="13"/>
      <c r="G9" s="1">
        <f t="shared" si="0"/>
        <v>-23</v>
      </c>
      <c r="H9" s="12">
        <f t="shared" si="1"/>
        <v>-190.44</v>
      </c>
    </row>
    <row r="10" spans="1:8" ht="15" x14ac:dyDescent="0.25">
      <c r="A10" s="19" t="s">
        <v>62</v>
      </c>
      <c r="B10" s="12">
        <v>1714.42</v>
      </c>
      <c r="C10" s="13">
        <v>44287</v>
      </c>
      <c r="D10" s="13">
        <v>44302</v>
      </c>
      <c r="E10" s="13"/>
      <c r="F10" s="13"/>
      <c r="G10" s="1">
        <f t="shared" si="0"/>
        <v>15</v>
      </c>
      <c r="H10" s="12">
        <f t="shared" si="1"/>
        <v>25716.300000000003</v>
      </c>
    </row>
    <row r="11" spans="1:8" ht="15" x14ac:dyDescent="0.25">
      <c r="A11" s="19" t="s">
        <v>63</v>
      </c>
      <c r="B11" s="12">
        <v>80</v>
      </c>
      <c r="C11" s="13">
        <v>44289</v>
      </c>
      <c r="D11" s="13">
        <v>44302</v>
      </c>
      <c r="E11" s="13"/>
      <c r="F11" s="13"/>
      <c r="G11" s="1">
        <f t="shared" si="0"/>
        <v>13</v>
      </c>
      <c r="H11" s="12">
        <f t="shared" si="1"/>
        <v>1040</v>
      </c>
    </row>
    <row r="12" spans="1:8" ht="15" x14ac:dyDescent="0.25">
      <c r="A12" s="19" t="s">
        <v>64</v>
      </c>
      <c r="B12" s="12">
        <v>30</v>
      </c>
      <c r="C12" s="13">
        <v>44325</v>
      </c>
      <c r="D12" s="13">
        <v>44302</v>
      </c>
      <c r="E12" s="13"/>
      <c r="F12" s="13"/>
      <c r="G12" s="1">
        <f t="shared" si="0"/>
        <v>-23</v>
      </c>
      <c r="H12" s="12">
        <f t="shared" si="1"/>
        <v>-690</v>
      </c>
    </row>
    <row r="13" spans="1:8" ht="15" x14ac:dyDescent="0.25">
      <c r="A13" s="19" t="s">
        <v>65</v>
      </c>
      <c r="B13" s="12">
        <v>266</v>
      </c>
      <c r="C13" s="13">
        <v>44335</v>
      </c>
      <c r="D13" s="13">
        <v>44307</v>
      </c>
      <c r="E13" s="13"/>
      <c r="F13" s="13"/>
      <c r="G13" s="1">
        <f t="shared" si="0"/>
        <v>-28</v>
      </c>
      <c r="H13" s="12">
        <f t="shared" si="1"/>
        <v>-7448</v>
      </c>
    </row>
    <row r="14" spans="1:8" ht="15" x14ac:dyDescent="0.25">
      <c r="A14" s="19" t="s">
        <v>66</v>
      </c>
      <c r="B14" s="12">
        <v>780.08</v>
      </c>
      <c r="C14" s="13">
        <v>44325</v>
      </c>
      <c r="D14" s="13">
        <v>44307</v>
      </c>
      <c r="E14" s="13"/>
      <c r="F14" s="13"/>
      <c r="G14" s="1">
        <f t="shared" si="0"/>
        <v>-18</v>
      </c>
      <c r="H14" s="12">
        <f t="shared" si="1"/>
        <v>-14041.44</v>
      </c>
    </row>
    <row r="15" spans="1:8" ht="15" x14ac:dyDescent="0.25">
      <c r="A15" s="19" t="s">
        <v>67</v>
      </c>
      <c r="B15" s="12">
        <v>140.44</v>
      </c>
      <c r="C15" s="13">
        <v>44268</v>
      </c>
      <c r="D15" s="13">
        <v>44307</v>
      </c>
      <c r="E15" s="13"/>
      <c r="F15" s="13"/>
      <c r="G15" s="1">
        <f t="shared" si="0"/>
        <v>39</v>
      </c>
      <c r="H15" s="12">
        <f t="shared" si="1"/>
        <v>5477.16</v>
      </c>
    </row>
    <row r="16" spans="1:8" ht="15" x14ac:dyDescent="0.25">
      <c r="A16" s="19" t="s">
        <v>68</v>
      </c>
      <c r="B16" s="12">
        <v>420.3</v>
      </c>
      <c r="C16" s="13">
        <v>44335</v>
      </c>
      <c r="D16" s="13">
        <v>44307</v>
      </c>
      <c r="E16" s="13"/>
      <c r="F16" s="13"/>
      <c r="G16" s="1">
        <f t="shared" si="0"/>
        <v>-28</v>
      </c>
      <c r="H16" s="12">
        <f t="shared" si="1"/>
        <v>-11768.4</v>
      </c>
    </row>
    <row r="17" spans="1:8" ht="15" x14ac:dyDescent="0.25">
      <c r="A17" s="19" t="s">
        <v>69</v>
      </c>
      <c r="B17" s="12">
        <v>200</v>
      </c>
      <c r="C17" s="13">
        <v>44311</v>
      </c>
      <c r="D17" s="13">
        <v>44307</v>
      </c>
      <c r="E17" s="13"/>
      <c r="F17" s="13"/>
      <c r="G17" s="1">
        <f t="shared" si="0"/>
        <v>-4</v>
      </c>
      <c r="H17" s="12">
        <f t="shared" si="1"/>
        <v>-800</v>
      </c>
    </row>
    <row r="18" spans="1:8" ht="15" x14ac:dyDescent="0.25">
      <c r="A18" s="19" t="s">
        <v>70</v>
      </c>
      <c r="B18" s="12">
        <v>1200</v>
      </c>
      <c r="C18" s="13">
        <v>44311</v>
      </c>
      <c r="D18" s="13">
        <v>44307</v>
      </c>
      <c r="E18" s="13"/>
      <c r="F18" s="13"/>
      <c r="G18" s="1">
        <f t="shared" si="0"/>
        <v>-4</v>
      </c>
      <c r="H18" s="12">
        <f t="shared" si="1"/>
        <v>-4800</v>
      </c>
    </row>
    <row r="19" spans="1:8" ht="15" x14ac:dyDescent="0.25">
      <c r="A19" s="19" t="s">
        <v>71</v>
      </c>
      <c r="B19" s="12">
        <v>7140</v>
      </c>
      <c r="C19" s="13">
        <v>44329</v>
      </c>
      <c r="D19" s="13">
        <v>44307</v>
      </c>
      <c r="E19" s="13"/>
      <c r="F19" s="13"/>
      <c r="G19" s="1">
        <f t="shared" si="0"/>
        <v>-22</v>
      </c>
      <c r="H19" s="12">
        <f t="shared" si="1"/>
        <v>-157080</v>
      </c>
    </row>
    <row r="20" spans="1:8" ht="15" x14ac:dyDescent="0.25">
      <c r="A20" s="19" t="s">
        <v>72</v>
      </c>
      <c r="B20" s="12">
        <v>6300</v>
      </c>
      <c r="C20" s="13">
        <v>44329</v>
      </c>
      <c r="D20" s="13">
        <v>44316</v>
      </c>
      <c r="E20" s="13"/>
      <c r="F20" s="13"/>
      <c r="G20" s="1">
        <f t="shared" si="0"/>
        <v>-13</v>
      </c>
      <c r="H20" s="12">
        <f t="shared" si="1"/>
        <v>-81900</v>
      </c>
    </row>
    <row r="21" spans="1:8" x14ac:dyDescent="0.35">
      <c r="A21" s="19" t="s">
        <v>73</v>
      </c>
      <c r="B21" s="12">
        <v>64</v>
      </c>
      <c r="C21" s="13">
        <v>44349</v>
      </c>
      <c r="D21" s="13">
        <v>44319</v>
      </c>
      <c r="E21" s="13"/>
      <c r="F21" s="13"/>
      <c r="G21" s="1">
        <f t="shared" si="0"/>
        <v>-30</v>
      </c>
      <c r="H21" s="12">
        <f t="shared" si="1"/>
        <v>-1920</v>
      </c>
    </row>
    <row r="22" spans="1:8" x14ac:dyDescent="0.35">
      <c r="A22" s="19" t="s">
        <v>74</v>
      </c>
      <c r="B22" s="12">
        <v>187.2</v>
      </c>
      <c r="C22" s="13">
        <v>44351</v>
      </c>
      <c r="D22" s="13">
        <v>44323</v>
      </c>
      <c r="E22" s="13"/>
      <c r="F22" s="13"/>
      <c r="G22" s="1">
        <f t="shared" si="0"/>
        <v>-28</v>
      </c>
      <c r="H22" s="12">
        <f t="shared" si="1"/>
        <v>-5241.5999999999995</v>
      </c>
    </row>
    <row r="23" spans="1:8" x14ac:dyDescent="0.35">
      <c r="A23" s="19" t="s">
        <v>75</v>
      </c>
      <c r="B23" s="12">
        <v>831.6</v>
      </c>
      <c r="C23" s="13">
        <v>44343</v>
      </c>
      <c r="D23" s="13">
        <v>44323</v>
      </c>
      <c r="E23" s="13"/>
      <c r="F23" s="13"/>
      <c r="G23" s="1">
        <f t="shared" si="0"/>
        <v>-20</v>
      </c>
      <c r="H23" s="12">
        <f t="shared" si="1"/>
        <v>-16632</v>
      </c>
    </row>
    <row r="24" spans="1:8" x14ac:dyDescent="0.35">
      <c r="A24" s="19" t="s">
        <v>76</v>
      </c>
      <c r="B24" s="12">
        <v>21.57</v>
      </c>
      <c r="C24" s="13">
        <v>44342</v>
      </c>
      <c r="D24" s="13">
        <v>44323</v>
      </c>
      <c r="E24" s="13"/>
      <c r="F24" s="13"/>
      <c r="G24" s="1">
        <f t="shared" si="0"/>
        <v>-19</v>
      </c>
      <c r="H24" s="12">
        <f t="shared" si="1"/>
        <v>-409.83</v>
      </c>
    </row>
    <row r="25" spans="1:8" x14ac:dyDescent="0.35">
      <c r="A25" s="19" t="s">
        <v>77</v>
      </c>
      <c r="B25" s="12">
        <v>382</v>
      </c>
      <c r="C25" s="13">
        <v>44354</v>
      </c>
      <c r="D25" s="13">
        <v>44326</v>
      </c>
      <c r="E25" s="13"/>
      <c r="F25" s="13"/>
      <c r="G25" s="1">
        <f t="shared" si="0"/>
        <v>-28</v>
      </c>
      <c r="H25" s="12">
        <f t="shared" si="1"/>
        <v>-10696</v>
      </c>
    </row>
    <row r="26" spans="1:8" x14ac:dyDescent="0.35">
      <c r="A26" s="19" t="s">
        <v>78</v>
      </c>
      <c r="B26" s="12">
        <v>30</v>
      </c>
      <c r="C26" s="13">
        <v>44354</v>
      </c>
      <c r="D26" s="13">
        <v>44326</v>
      </c>
      <c r="E26" s="13"/>
      <c r="F26" s="13"/>
      <c r="G26" s="1">
        <f t="shared" si="0"/>
        <v>-28</v>
      </c>
      <c r="H26" s="12">
        <f t="shared" si="1"/>
        <v>-840</v>
      </c>
    </row>
    <row r="27" spans="1:8" x14ac:dyDescent="0.35">
      <c r="A27" s="19" t="s">
        <v>79</v>
      </c>
      <c r="B27" s="12">
        <v>1280</v>
      </c>
      <c r="C27" s="13">
        <v>44350</v>
      </c>
      <c r="D27" s="13">
        <v>44326</v>
      </c>
      <c r="E27" s="13"/>
      <c r="F27" s="13"/>
      <c r="G27" s="1">
        <f t="shared" si="0"/>
        <v>-24</v>
      </c>
      <c r="H27" s="12">
        <f t="shared" si="1"/>
        <v>-30720</v>
      </c>
    </row>
    <row r="28" spans="1:8" x14ac:dyDescent="0.35">
      <c r="A28" s="19" t="s">
        <v>80</v>
      </c>
      <c r="B28" s="12">
        <v>144</v>
      </c>
      <c r="C28" s="13">
        <v>44365</v>
      </c>
      <c r="D28" s="13">
        <v>44336</v>
      </c>
      <c r="E28" s="13"/>
      <c r="F28" s="13"/>
      <c r="G28" s="1">
        <f t="shared" si="0"/>
        <v>-29</v>
      </c>
      <c r="H28" s="12">
        <f t="shared" si="1"/>
        <v>-4176</v>
      </c>
    </row>
    <row r="29" spans="1:8" x14ac:dyDescent="0.35">
      <c r="A29" s="19" t="s">
        <v>81</v>
      </c>
      <c r="B29" s="12">
        <v>338.03</v>
      </c>
      <c r="C29" s="13">
        <v>44363</v>
      </c>
      <c r="D29" s="13">
        <v>44336</v>
      </c>
      <c r="E29" s="13"/>
      <c r="F29" s="13"/>
      <c r="G29" s="1">
        <f t="shared" si="0"/>
        <v>-27</v>
      </c>
      <c r="H29" s="12">
        <f t="shared" si="1"/>
        <v>-9126.81</v>
      </c>
    </row>
    <row r="30" spans="1:8" x14ac:dyDescent="0.35">
      <c r="A30" s="19" t="s">
        <v>82</v>
      </c>
      <c r="B30" s="12">
        <v>266</v>
      </c>
      <c r="C30" s="13">
        <v>44359</v>
      </c>
      <c r="D30" s="13">
        <v>44336</v>
      </c>
      <c r="E30" s="13"/>
      <c r="F30" s="13"/>
      <c r="G30" s="1">
        <f t="shared" si="0"/>
        <v>-23</v>
      </c>
      <c r="H30" s="12">
        <f t="shared" si="1"/>
        <v>-6118</v>
      </c>
    </row>
    <row r="31" spans="1:8" x14ac:dyDescent="0.35">
      <c r="A31" s="19" t="s">
        <v>83</v>
      </c>
      <c r="B31" s="12">
        <v>92</v>
      </c>
      <c r="C31" s="13">
        <v>44363</v>
      </c>
      <c r="D31" s="13">
        <v>44336</v>
      </c>
      <c r="E31" s="13"/>
      <c r="F31" s="13"/>
      <c r="G31" s="1">
        <f t="shared" si="0"/>
        <v>-27</v>
      </c>
      <c r="H31" s="12">
        <f t="shared" si="1"/>
        <v>-2484</v>
      </c>
    </row>
    <row r="32" spans="1:8" x14ac:dyDescent="0.35">
      <c r="A32" s="19" t="s">
        <v>84</v>
      </c>
      <c r="B32" s="12">
        <v>1280</v>
      </c>
      <c r="C32" s="13">
        <v>44384</v>
      </c>
      <c r="D32" s="13">
        <v>44354</v>
      </c>
      <c r="E32" s="13"/>
      <c r="F32" s="13"/>
      <c r="G32" s="1">
        <f t="shared" si="0"/>
        <v>-30</v>
      </c>
      <c r="H32" s="12">
        <f t="shared" si="1"/>
        <v>-38400</v>
      </c>
    </row>
    <row r="33" spans="1:8" x14ac:dyDescent="0.35">
      <c r="A33" s="19" t="s">
        <v>85</v>
      </c>
      <c r="B33" s="12">
        <v>4500</v>
      </c>
      <c r="C33" s="13">
        <v>44388</v>
      </c>
      <c r="D33" s="13">
        <v>44358</v>
      </c>
      <c r="E33" s="13"/>
      <c r="F33" s="13"/>
      <c r="G33" s="1">
        <f t="shared" si="0"/>
        <v>-30</v>
      </c>
      <c r="H33" s="12">
        <f t="shared" si="1"/>
        <v>-135000</v>
      </c>
    </row>
    <row r="34" spans="1:8" x14ac:dyDescent="0.35">
      <c r="A34" s="19" t="s">
        <v>86</v>
      </c>
      <c r="B34" s="12">
        <v>47.44</v>
      </c>
      <c r="C34" s="13">
        <v>44386</v>
      </c>
      <c r="D34" s="13">
        <v>44358</v>
      </c>
      <c r="E34" s="13"/>
      <c r="F34" s="13"/>
      <c r="G34" s="1">
        <f t="shared" si="0"/>
        <v>-28</v>
      </c>
      <c r="H34" s="12">
        <f t="shared" si="1"/>
        <v>-1328.32</v>
      </c>
    </row>
    <row r="35" spans="1:8" x14ac:dyDescent="0.35">
      <c r="A35" s="19" t="s">
        <v>87</v>
      </c>
      <c r="B35" s="12">
        <v>99.9</v>
      </c>
      <c r="C35" s="13">
        <v>44386</v>
      </c>
      <c r="D35" s="13">
        <v>44358</v>
      </c>
      <c r="E35" s="13"/>
      <c r="F35" s="13"/>
      <c r="G35" s="1">
        <f t="shared" si="0"/>
        <v>-28</v>
      </c>
      <c r="H35" s="12">
        <f t="shared" si="1"/>
        <v>-2797.2000000000003</v>
      </c>
    </row>
    <row r="36" spans="1:8" x14ac:dyDescent="0.35">
      <c r="A36" s="19" t="s">
        <v>88</v>
      </c>
      <c r="B36" s="12">
        <v>1400</v>
      </c>
      <c r="C36" s="13">
        <v>44395</v>
      </c>
      <c r="D36" s="13">
        <v>44365</v>
      </c>
      <c r="E36" s="13"/>
      <c r="F36" s="13"/>
      <c r="G36" s="1">
        <f t="shared" si="0"/>
        <v>-30</v>
      </c>
      <c r="H36" s="12">
        <f t="shared" si="1"/>
        <v>-42000</v>
      </c>
    </row>
    <row r="37" spans="1:8" x14ac:dyDescent="0.35">
      <c r="A37" s="19" t="s">
        <v>89</v>
      </c>
      <c r="B37" s="12">
        <v>380.94</v>
      </c>
      <c r="C37" s="13">
        <v>44395</v>
      </c>
      <c r="D37" s="13">
        <v>44365</v>
      </c>
      <c r="E37" s="13"/>
      <c r="F37" s="13"/>
      <c r="G37" s="1">
        <f t="shared" si="0"/>
        <v>-30</v>
      </c>
      <c r="H37" s="12">
        <f t="shared" si="1"/>
        <v>-11428.2</v>
      </c>
    </row>
    <row r="38" spans="1:8" x14ac:dyDescent="0.35">
      <c r="A38" s="19" t="s">
        <v>90</v>
      </c>
      <c r="B38" s="12">
        <v>394</v>
      </c>
      <c r="C38" s="13">
        <v>44395</v>
      </c>
      <c r="D38" s="13">
        <v>44365</v>
      </c>
      <c r="E38" s="13"/>
      <c r="F38" s="13"/>
      <c r="G38" s="1">
        <f t="shared" si="0"/>
        <v>-30</v>
      </c>
      <c r="H38" s="12">
        <f t="shared" si="1"/>
        <v>-11820</v>
      </c>
    </row>
    <row r="39" spans="1:8" x14ac:dyDescent="0.35">
      <c r="A39" s="19" t="s">
        <v>91</v>
      </c>
      <c r="B39" s="12">
        <v>3787</v>
      </c>
      <c r="C39" s="13">
        <v>44384</v>
      </c>
      <c r="D39" s="13">
        <v>44365</v>
      </c>
      <c r="E39" s="13"/>
      <c r="F39" s="13"/>
      <c r="G39" s="1">
        <f t="shared" si="0"/>
        <v>-19</v>
      </c>
      <c r="H39" s="12">
        <f t="shared" si="1"/>
        <v>-71953</v>
      </c>
    </row>
    <row r="40" spans="1:8" x14ac:dyDescent="0.35">
      <c r="A40" s="19" t="s">
        <v>92</v>
      </c>
      <c r="B40" s="12">
        <v>249</v>
      </c>
      <c r="C40" s="13">
        <v>44393</v>
      </c>
      <c r="D40" s="13">
        <v>44365</v>
      </c>
      <c r="E40" s="13"/>
      <c r="F40" s="13"/>
      <c r="G40" s="1">
        <f t="shared" si="0"/>
        <v>-28</v>
      </c>
      <c r="H40" s="12">
        <f t="shared" si="1"/>
        <v>-6972</v>
      </c>
    </row>
    <row r="41" spans="1:8" x14ac:dyDescent="0.35">
      <c r="A41" s="19" t="s">
        <v>93</v>
      </c>
      <c r="B41" s="12">
        <v>271.95999999999998</v>
      </c>
      <c r="C41" s="13">
        <v>44395</v>
      </c>
      <c r="D41" s="13">
        <v>44365</v>
      </c>
      <c r="E41" s="13"/>
      <c r="F41" s="13"/>
      <c r="G41" s="1">
        <f t="shared" si="0"/>
        <v>-30</v>
      </c>
      <c r="H41" s="12">
        <f t="shared" si="1"/>
        <v>-8158.7999999999993</v>
      </c>
    </row>
    <row r="42" spans="1:8" x14ac:dyDescent="0.35">
      <c r="A42" s="19" t="s">
        <v>94</v>
      </c>
      <c r="B42" s="12">
        <v>800</v>
      </c>
      <c r="C42" s="13">
        <v>44405</v>
      </c>
      <c r="D42" s="13">
        <v>44375</v>
      </c>
      <c r="E42" s="13"/>
      <c r="F42" s="13"/>
      <c r="G42" s="1">
        <f t="shared" si="0"/>
        <v>-30</v>
      </c>
      <c r="H42" s="12">
        <f t="shared" si="1"/>
        <v>-24000</v>
      </c>
    </row>
    <row r="43" spans="1:8" x14ac:dyDescent="0.35">
      <c r="A43" s="19" t="s">
        <v>95</v>
      </c>
      <c r="B43" s="12">
        <v>266</v>
      </c>
      <c r="C43" s="13">
        <v>44393</v>
      </c>
      <c r="D43" s="13">
        <v>44375</v>
      </c>
      <c r="E43" s="13"/>
      <c r="F43" s="13"/>
      <c r="G43" s="1">
        <f t="shared" si="0"/>
        <v>-18</v>
      </c>
      <c r="H43" s="12">
        <f t="shared" si="1"/>
        <v>-4788</v>
      </c>
    </row>
    <row r="44" spans="1:8" x14ac:dyDescent="0.35">
      <c r="A44" s="19" t="s">
        <v>96</v>
      </c>
      <c r="B44" s="12">
        <v>462</v>
      </c>
      <c r="C44" s="13">
        <v>44405</v>
      </c>
      <c r="D44" s="13">
        <v>44375</v>
      </c>
      <c r="E44" s="13"/>
      <c r="F44" s="13"/>
      <c r="G44" s="1">
        <f t="shared" si="0"/>
        <v>-30</v>
      </c>
      <c r="H44" s="12">
        <f t="shared" si="1"/>
        <v>-13860</v>
      </c>
    </row>
    <row r="45" spans="1:8" x14ac:dyDescent="0.35">
      <c r="A45" s="19" t="s">
        <v>97</v>
      </c>
      <c r="B45" s="12">
        <v>10920</v>
      </c>
      <c r="C45" s="13">
        <v>44405</v>
      </c>
      <c r="D45" s="13">
        <v>44375</v>
      </c>
      <c r="E45" s="13"/>
      <c r="F45" s="13"/>
      <c r="G45" s="1">
        <f t="shared" si="0"/>
        <v>-30</v>
      </c>
      <c r="H45" s="12">
        <f t="shared" si="1"/>
        <v>-327600</v>
      </c>
    </row>
    <row r="46" spans="1:8" x14ac:dyDescent="0.35">
      <c r="A46" s="19" t="s">
        <v>86</v>
      </c>
      <c r="B46" s="12">
        <v>47.44</v>
      </c>
      <c r="C46" s="13">
        <v>44405</v>
      </c>
      <c r="D46" s="13">
        <v>44376</v>
      </c>
      <c r="E46" s="13"/>
      <c r="F46" s="13"/>
      <c r="G46" s="1">
        <f t="shared" si="0"/>
        <v>-29</v>
      </c>
      <c r="H46" s="12">
        <f t="shared" si="1"/>
        <v>-1375.76</v>
      </c>
    </row>
    <row r="47" spans="1:8" x14ac:dyDescent="0.3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3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4.5" x14ac:dyDescent="0.35"/>
  <cols>
    <col min="1" max="1" width="27" customWidth="1"/>
    <col min="2" max="2" width="12.7265625" customWidth="1"/>
    <col min="3" max="3" width="16.1796875" bestFit="1" customWidth="1"/>
    <col min="4" max="4" width="15.453125" bestFit="1" customWidth="1"/>
    <col min="5" max="6" width="15.453125" customWidth="1"/>
    <col min="7" max="7" width="16.26953125" customWidth="1"/>
    <col min="8" max="8" width="14.26953125" customWidth="1"/>
  </cols>
  <sheetData>
    <row r="1" spans="1:8" ht="15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3.5" x14ac:dyDescent="0.3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ht="15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ht="15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ht="15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ht="15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ht="15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ht="15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ht="15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ht="15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ht="15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ht="15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ht="15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ht="15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ht="15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ht="15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ht="15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ht="15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3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3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3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3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3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3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3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3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3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3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3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3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3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3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3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3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3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3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3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4.5" x14ac:dyDescent="0.35"/>
  <cols>
    <col min="1" max="1" width="27" customWidth="1"/>
    <col min="2" max="2" width="12.7265625" customWidth="1"/>
    <col min="3" max="3" width="16.1796875" bestFit="1" customWidth="1"/>
    <col min="4" max="4" width="15.453125" bestFit="1" customWidth="1"/>
    <col min="5" max="6" width="15.453125" customWidth="1"/>
    <col min="7" max="7" width="16.26953125" customWidth="1"/>
    <col min="8" max="8" width="14.26953125" customWidth="1"/>
  </cols>
  <sheetData>
    <row r="1" spans="1:8" ht="15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3.5" x14ac:dyDescent="0.3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ht="15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ht="15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ht="15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ht="15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ht="15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ht="15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ht="15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ht="15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ht="15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ht="15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ht="15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ht="15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ht="15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ht="15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ht="15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ht="15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3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3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3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3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3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3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3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3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3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3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3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3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3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3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3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3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3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3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3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2021-07-21T10:55:01Z</dcterms:modified>
</cp:coreProperties>
</file>