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<sst xmlns="http://schemas.openxmlformats.org/spreadsheetml/2006/main" count="89" uniqueCount="54">
  <si>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</si>
  <si>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</si>
  <si>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</si>
  <si>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</si>
  <si>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</si>
  <si>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</si>
  <si>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</si>
  <si>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</si>
  <si>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</si>
  <si>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</si>
  <si>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</si>
  <si>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</si>
  <si>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</si>
  <si>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</si>
  <si>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</si>
  <si>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</si>
  <si>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</si>
  <si>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</si>
  <si>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</si>
  <si>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</si>
  <si>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LICEO SCIENTIFICO STATALE "E. VITTORINI"</t>
  </si>
  <si>
    <t>20146 MILANO (MI) VIA MARIO DONATI 5/7 C.F. 80129130151 C.M. MIPS18000P</t>
  </si>
  <si>
    <t>3 del 14/01/2020</t>
  </si>
  <si>
    <t>A20020191000049921 del 31/12/2019</t>
  </si>
  <si>
    <t>1 del 07/01/2020</t>
  </si>
  <si>
    <t>135 del 20/01/2020</t>
  </si>
  <si>
    <t>8 del 20/01/2020</t>
  </si>
  <si>
    <t>4/E del 08/01/2020</t>
  </si>
  <si>
    <t>FPA 3/20 del 21/01/2020</t>
  </si>
  <si>
    <t>PAE0000121 del 14/01/2020</t>
  </si>
  <si>
    <t>PAE0000120 del 14/01/2020</t>
  </si>
  <si>
    <t>8720002223 del 20/01/2020</t>
  </si>
  <si>
    <t>0000000036/PA del 03/02/2020</t>
  </si>
  <si>
    <t>FATTPA 39_2020 del 21/01/2020</t>
  </si>
  <si>
    <t>99/FE del 31/12/2019</t>
  </si>
  <si>
    <t>98/FE del 31/12/2019</t>
  </si>
  <si>
    <t>200629/E del 11/02/2020</t>
  </si>
  <si>
    <t>100/E del 13/02/2020</t>
  </si>
  <si>
    <t>FPA 12/20 del 10/02/2020</t>
  </si>
  <si>
    <t>FPA 17/20 del 12/02/2020</t>
  </si>
  <si>
    <t>2020E000000817 del 21/01/2020</t>
  </si>
  <si>
    <t>585/E del 27/12/2019</t>
  </si>
  <si>
    <t>FATTPA 4_20 del 04/02/2020</t>
  </si>
  <si>
    <t>7 del 01/02/2020</t>
  </si>
  <si>
    <t>0050010049 del 20/01/2020</t>
  </si>
  <si>
    <t>133/PA del 27/01/2020</t>
  </si>
  <si>
    <t>00404/20 del 03/02/2020</t>
  </si>
  <si>
    <t>4 del 01/02/2020</t>
  </si>
  <si>
    <t>159/E/2020 del 19/02/2020</t>
  </si>
  <si>
    <t>157 / 2020 del 18/02/2020</t>
  </si>
  <si>
    <t>87/FE del 18/02/2020</t>
  </si>
  <si>
    <t>F/155 del 18/02/2020</t>
  </si>
  <si>
    <t>49/Rov del 20/02/2020</t>
  </si>
  <si>
    <t>000001-2020-PA del 18/02/2020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</si>
</sst>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2020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43</v>
      </c>
      <c r="B10" s="37"/>
      <c r="C10" s="50">
        <f>SUM(C16:D19)</f>
        <v>87339.34999999999</v>
      </c>
      <c r="D10" s="37"/>
      <c r="E10" s="38">
        <f>('Trimestre 1'!H1+'Trimestre 2'!H1+'Trimestre 3'!H1+'Trimestre 4'!H1)/C10</f>
        <v>-15.382351368541215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43</v>
      </c>
      <c r="C16" s="51">
        <f>'Trimestre 1'!B1</f>
        <v>87339.34999999999</v>
      </c>
      <c r="D16" s="52"/>
      <c r="E16" s="51">
        <f>'Trimestre 1'!G1</f>
        <v>-15.382351368541215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0</v>
      </c>
      <c r="C17" s="51">
        <f>'Trimestre 2'!B1</f>
        <v>0</v>
      </c>
      <c r="D17" s="52"/>
      <c r="E17" s="51">
        <f>'Trimestre 2'!G1</f>
        <v>0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0</v>
      </c>
      <c r="C18" s="51">
        <f>'Trimestre 3'!B1</f>
        <v>0</v>
      </c>
      <c r="D18" s="52"/>
      <c r="E18" s="51">
        <f>'Trimestre 3'!G1</f>
        <v>0</v>
      </c>
      <c r="F18" s="53"/>
    </row>
    <row r="19" spans="1:6" ht="21.75" customHeight="1" thickBot="1">
      <c r="A19" s="24" t="s">
        <v>18</v>
      </c>
      <c r="B19" s="25">
        <f>'Trimestre 4'!C1</f>
        <v>0</v>
      </c>
      <c r="C19" s="47">
        <f>'Trimestre 4'!B1</f>
        <v>0</v>
      </c>
      <c r="D19" s="49"/>
      <c r="E19" s="47">
        <f>'Trimestre 4'!G1</f>
        <v>0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87339.34999999999</v>
      </c>
      <c r="C1">
        <f>COUNTA(A4:A203)</f>
        <v>43</v>
      </c>
      <c r="G1" s="20">
        <f>IF(B1&lt;&gt;0,H1/B1,0)</f>
        <v>-15.382351368541215</v>
      </c>
      <c r="H1" s="19">
        <f>SUM(H4:H195)</f>
        <v>-1343484.57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12480</v>
      </c>
      <c r="C4" s="17">
        <v>43874</v>
      </c>
      <c r="D4" s="17">
        <v>43858</v>
      </c>
      <c r="E4" s="17"/>
      <c r="F4" s="17"/>
      <c r="G4" s="1">
        <f>D4-C4-(F4-E4)</f>
        <v>-16</v>
      </c>
      <c r="H4" s="16">
        <f>B4*G4</f>
        <v>-199680</v>
      </c>
    </row>
    <row r="5" spans="1:8" ht="15">
      <c r="A5" s="28" t="s">
        <v>23</v>
      </c>
      <c r="B5" s="16">
        <v>780.08</v>
      </c>
      <c r="C5" s="17">
        <v>43874</v>
      </c>
      <c r="D5" s="17">
        <v>43858</v>
      </c>
      <c r="E5" s="17"/>
      <c r="F5" s="17"/>
      <c r="G5" s="1">
        <f aca="true" t="shared" si="0" ref="G5:G68">D5-C5-(F5-E5)</f>
        <v>-16</v>
      </c>
      <c r="H5" s="16">
        <f aca="true" t="shared" si="1" ref="H5:H68">B5*G5</f>
        <v>-12481.28</v>
      </c>
    </row>
    <row r="6" spans="1:8" ht="15">
      <c r="A6" s="28" t="s">
        <v>24</v>
      </c>
      <c r="B6" s="16">
        <v>1040</v>
      </c>
      <c r="C6" s="17">
        <v>43877</v>
      </c>
      <c r="D6" s="17">
        <v>43858</v>
      </c>
      <c r="E6" s="17"/>
      <c r="F6" s="17"/>
      <c r="G6" s="1">
        <f t="shared" si="0"/>
        <v>-19</v>
      </c>
      <c r="H6" s="16">
        <f t="shared" si="1"/>
        <v>-19760</v>
      </c>
    </row>
    <row r="7" spans="1:8" ht="15">
      <c r="A7" s="28" t="s">
        <v>25</v>
      </c>
      <c r="B7" s="16">
        <v>57.38</v>
      </c>
      <c r="C7" s="17">
        <v>43883</v>
      </c>
      <c r="D7" s="17">
        <v>43858</v>
      </c>
      <c r="E7" s="17"/>
      <c r="F7" s="17"/>
      <c r="G7" s="1">
        <f t="shared" si="0"/>
        <v>-25</v>
      </c>
      <c r="H7" s="16">
        <f t="shared" si="1"/>
        <v>-1434.5</v>
      </c>
    </row>
    <row r="8" spans="1:8" ht="15">
      <c r="A8" s="28" t="s">
        <v>26</v>
      </c>
      <c r="B8" s="16">
        <v>780</v>
      </c>
      <c r="C8" s="17">
        <v>43896</v>
      </c>
      <c r="D8" s="17">
        <v>43871</v>
      </c>
      <c r="E8" s="17"/>
      <c r="F8" s="17"/>
      <c r="G8" s="1">
        <f t="shared" si="0"/>
        <v>-25</v>
      </c>
      <c r="H8" s="16">
        <f t="shared" si="1"/>
        <v>-19500</v>
      </c>
    </row>
    <row r="9" spans="1:8" ht="15">
      <c r="A9" s="28" t="s">
        <v>27</v>
      </c>
      <c r="B9" s="16">
        <v>3500</v>
      </c>
      <c r="C9" s="17">
        <v>43874</v>
      </c>
      <c r="D9" s="17">
        <v>43871</v>
      </c>
      <c r="E9" s="17"/>
      <c r="F9" s="17"/>
      <c r="G9" s="1">
        <f t="shared" si="0"/>
        <v>-3</v>
      </c>
      <c r="H9" s="16">
        <f t="shared" si="1"/>
        <v>-10500</v>
      </c>
    </row>
    <row r="10" spans="1:8" ht="15">
      <c r="A10" s="28" t="s">
        <v>28</v>
      </c>
      <c r="B10" s="16">
        <v>6105</v>
      </c>
      <c r="C10" s="17">
        <v>43885</v>
      </c>
      <c r="D10" s="17">
        <v>43871</v>
      </c>
      <c r="E10" s="17"/>
      <c r="F10" s="17"/>
      <c r="G10" s="1">
        <f t="shared" si="0"/>
        <v>-14</v>
      </c>
      <c r="H10" s="16">
        <f t="shared" si="1"/>
        <v>-85470</v>
      </c>
    </row>
    <row r="11" spans="1:8" ht="15">
      <c r="A11" s="28" t="s">
        <v>29</v>
      </c>
      <c r="B11" s="16">
        <v>220</v>
      </c>
      <c r="C11" s="17">
        <v>43885</v>
      </c>
      <c r="D11" s="17">
        <v>43871</v>
      </c>
      <c r="E11" s="17"/>
      <c r="F11" s="17"/>
      <c r="G11" s="1">
        <f t="shared" si="0"/>
        <v>-14</v>
      </c>
      <c r="H11" s="16">
        <f t="shared" si="1"/>
        <v>-3080</v>
      </c>
    </row>
    <row r="12" spans="1:8" ht="15">
      <c r="A12" s="28" t="s">
        <v>30</v>
      </c>
      <c r="B12" s="16">
        <v>144</v>
      </c>
      <c r="C12" s="17">
        <v>43885</v>
      </c>
      <c r="D12" s="17">
        <v>43871</v>
      </c>
      <c r="E12" s="17"/>
      <c r="F12" s="17"/>
      <c r="G12" s="1">
        <f t="shared" si="0"/>
        <v>-14</v>
      </c>
      <c r="H12" s="16">
        <f t="shared" si="1"/>
        <v>-2016</v>
      </c>
    </row>
    <row r="13" spans="1:8" ht="15">
      <c r="A13" s="28" t="s">
        <v>31</v>
      </c>
      <c r="B13" s="16">
        <v>52.45</v>
      </c>
      <c r="C13" s="17">
        <v>43885</v>
      </c>
      <c r="D13" s="17">
        <v>43871</v>
      </c>
      <c r="E13" s="17"/>
      <c r="F13" s="17"/>
      <c r="G13" s="1">
        <f t="shared" si="0"/>
        <v>-14</v>
      </c>
      <c r="H13" s="16">
        <f t="shared" si="1"/>
        <v>-734.3000000000001</v>
      </c>
    </row>
    <row r="14" spans="1:8" ht="15">
      <c r="A14" s="28" t="s">
        <v>32</v>
      </c>
      <c r="B14" s="16">
        <v>500</v>
      </c>
      <c r="C14" s="17">
        <v>43895</v>
      </c>
      <c r="D14" s="17">
        <v>43871</v>
      </c>
      <c r="E14" s="17"/>
      <c r="F14" s="17"/>
      <c r="G14" s="1">
        <f t="shared" si="0"/>
        <v>-24</v>
      </c>
      <c r="H14" s="16">
        <f t="shared" si="1"/>
        <v>-12000</v>
      </c>
    </row>
    <row r="15" spans="1:8" ht="15">
      <c r="A15" s="28" t="s">
        <v>33</v>
      </c>
      <c r="B15" s="16">
        <v>526.5</v>
      </c>
      <c r="C15" s="17">
        <v>43885</v>
      </c>
      <c r="D15" s="17">
        <v>43871</v>
      </c>
      <c r="E15" s="17"/>
      <c r="F15" s="17"/>
      <c r="G15" s="1">
        <f t="shared" si="0"/>
        <v>-14</v>
      </c>
      <c r="H15" s="16">
        <f t="shared" si="1"/>
        <v>-7371</v>
      </c>
    </row>
    <row r="16" spans="1:8" ht="15">
      <c r="A16" s="28" t="s">
        <v>34</v>
      </c>
      <c r="B16" s="16">
        <v>5773</v>
      </c>
      <c r="C16" s="17">
        <v>43874</v>
      </c>
      <c r="D16" s="17">
        <v>43871</v>
      </c>
      <c r="E16" s="17"/>
      <c r="F16" s="17"/>
      <c r="G16" s="1">
        <f t="shared" si="0"/>
        <v>-3</v>
      </c>
      <c r="H16" s="16">
        <f t="shared" si="1"/>
        <v>-17319</v>
      </c>
    </row>
    <row r="17" spans="1:8" ht="15">
      <c r="A17" s="28" t="s">
        <v>35</v>
      </c>
      <c r="B17" s="16">
        <v>9800</v>
      </c>
      <c r="C17" s="17">
        <v>43874</v>
      </c>
      <c r="D17" s="17">
        <v>43871</v>
      </c>
      <c r="E17" s="17"/>
      <c r="F17" s="17"/>
      <c r="G17" s="1">
        <f t="shared" si="0"/>
        <v>-3</v>
      </c>
      <c r="H17" s="16">
        <f t="shared" si="1"/>
        <v>-29400</v>
      </c>
    </row>
    <row r="18" spans="1:8" ht="15">
      <c r="A18" s="28" t="s">
        <v>23</v>
      </c>
      <c r="B18" s="16">
        <v>172.48</v>
      </c>
      <c r="C18" s="17">
        <v>43874</v>
      </c>
      <c r="D18" s="17">
        <v>43871</v>
      </c>
      <c r="E18" s="17"/>
      <c r="F18" s="17"/>
      <c r="G18" s="1">
        <f t="shared" si="0"/>
        <v>-3</v>
      </c>
      <c r="H18" s="16">
        <f t="shared" si="1"/>
        <v>-517.4399999999999</v>
      </c>
    </row>
    <row r="19" spans="1:8" ht="15">
      <c r="A19" s="28" t="s">
        <v>25</v>
      </c>
      <c r="B19" s="16">
        <v>12.62</v>
      </c>
      <c r="C19" s="17">
        <v>43883</v>
      </c>
      <c r="D19" s="17">
        <v>43871</v>
      </c>
      <c r="E19" s="17"/>
      <c r="F19" s="17"/>
      <c r="G19" s="1">
        <f t="shared" si="0"/>
        <v>-12</v>
      </c>
      <c r="H19" s="16">
        <f t="shared" si="1"/>
        <v>-151.44</v>
      </c>
    </row>
    <row r="20" spans="1:8" ht="15">
      <c r="A20" s="28" t="s">
        <v>36</v>
      </c>
      <c r="B20" s="16">
        <v>1725</v>
      </c>
      <c r="C20" s="17">
        <v>43904</v>
      </c>
      <c r="D20" s="17">
        <v>43878</v>
      </c>
      <c r="E20" s="17"/>
      <c r="F20" s="17"/>
      <c r="G20" s="1">
        <f t="shared" si="0"/>
        <v>-26</v>
      </c>
      <c r="H20" s="16">
        <f t="shared" si="1"/>
        <v>-44850</v>
      </c>
    </row>
    <row r="21" spans="1:8" ht="15">
      <c r="A21" s="28" t="s">
        <v>37</v>
      </c>
      <c r="B21" s="16">
        <v>271.82</v>
      </c>
      <c r="C21" s="17">
        <v>43908</v>
      </c>
      <c r="D21" s="17">
        <v>43878</v>
      </c>
      <c r="E21" s="17"/>
      <c r="F21" s="17"/>
      <c r="G21" s="1">
        <f t="shared" si="0"/>
        <v>-30</v>
      </c>
      <c r="H21" s="16">
        <f t="shared" si="1"/>
        <v>-8154.599999999999</v>
      </c>
    </row>
    <row r="22" spans="1:8" ht="15">
      <c r="A22" s="28" t="s">
        <v>38</v>
      </c>
      <c r="B22" s="16">
        <v>3139</v>
      </c>
      <c r="C22" s="17">
        <v>43902</v>
      </c>
      <c r="D22" s="17">
        <v>43878</v>
      </c>
      <c r="E22" s="17"/>
      <c r="F22" s="17"/>
      <c r="G22" s="1">
        <f t="shared" si="0"/>
        <v>-24</v>
      </c>
      <c r="H22" s="16">
        <f t="shared" si="1"/>
        <v>-75336</v>
      </c>
    </row>
    <row r="23" spans="1:8" ht="15">
      <c r="A23" s="28" t="s">
        <v>39</v>
      </c>
      <c r="B23" s="16">
        <v>120</v>
      </c>
      <c r="C23" s="17">
        <v>43904</v>
      </c>
      <c r="D23" s="17">
        <v>43878</v>
      </c>
      <c r="E23" s="17"/>
      <c r="F23" s="17"/>
      <c r="G23" s="1">
        <f t="shared" si="0"/>
        <v>-26</v>
      </c>
      <c r="H23" s="16">
        <f t="shared" si="1"/>
        <v>-3120</v>
      </c>
    </row>
    <row r="24" spans="1:8" ht="15">
      <c r="A24" s="28" t="s">
        <v>40</v>
      </c>
      <c r="B24" s="16">
        <v>99.9</v>
      </c>
      <c r="C24" s="17">
        <v>43885</v>
      </c>
      <c r="D24" s="17">
        <v>43878</v>
      </c>
      <c r="E24" s="17"/>
      <c r="F24" s="17"/>
      <c r="G24" s="1">
        <f t="shared" si="0"/>
        <v>-7</v>
      </c>
      <c r="H24" s="16">
        <f t="shared" si="1"/>
        <v>-699.3000000000001</v>
      </c>
    </row>
    <row r="25" spans="1:8" ht="15">
      <c r="A25" s="28" t="s">
        <v>41</v>
      </c>
      <c r="B25" s="16">
        <v>2220</v>
      </c>
      <c r="C25" s="17">
        <v>43874</v>
      </c>
      <c r="D25" s="17">
        <v>43878</v>
      </c>
      <c r="E25" s="17"/>
      <c r="F25" s="17"/>
      <c r="G25" s="1">
        <f t="shared" si="0"/>
        <v>4</v>
      </c>
      <c r="H25" s="16">
        <f t="shared" si="1"/>
        <v>8880</v>
      </c>
    </row>
    <row r="26" spans="1:8" ht="15">
      <c r="A26" s="28" t="s">
        <v>42</v>
      </c>
      <c r="B26" s="16">
        <v>350</v>
      </c>
      <c r="C26" s="17">
        <v>43896</v>
      </c>
      <c r="D26" s="17">
        <v>43879</v>
      </c>
      <c r="E26" s="17"/>
      <c r="F26" s="17"/>
      <c r="G26" s="1">
        <f t="shared" si="0"/>
        <v>-17</v>
      </c>
      <c r="H26" s="16">
        <f t="shared" si="1"/>
        <v>-5950</v>
      </c>
    </row>
    <row r="27" spans="1:8" ht="15">
      <c r="A27" s="28" t="s">
        <v>43</v>
      </c>
      <c r="B27" s="16">
        <v>16100</v>
      </c>
      <c r="C27" s="17">
        <v>43904</v>
      </c>
      <c r="D27" s="17">
        <v>43879</v>
      </c>
      <c r="E27" s="17"/>
      <c r="F27" s="17"/>
      <c r="G27" s="1">
        <f t="shared" si="0"/>
        <v>-25</v>
      </c>
      <c r="H27" s="16">
        <f t="shared" si="1"/>
        <v>-402500</v>
      </c>
    </row>
    <row r="28" spans="1:8" ht="15">
      <c r="A28" s="28" t="s">
        <v>44</v>
      </c>
      <c r="B28" s="16">
        <v>106.18</v>
      </c>
      <c r="C28" s="17">
        <v>43895</v>
      </c>
      <c r="D28" s="17">
        <v>43879</v>
      </c>
      <c r="E28" s="17"/>
      <c r="F28" s="17"/>
      <c r="G28" s="1">
        <f t="shared" si="0"/>
        <v>-16</v>
      </c>
      <c r="H28" s="16">
        <f t="shared" si="1"/>
        <v>-1698.88</v>
      </c>
    </row>
    <row r="29" spans="1:8" ht="15">
      <c r="A29" s="28" t="s">
        <v>45</v>
      </c>
      <c r="B29" s="16">
        <v>4200</v>
      </c>
      <c r="C29" s="17">
        <v>43895</v>
      </c>
      <c r="D29" s="17">
        <v>43879</v>
      </c>
      <c r="E29" s="17"/>
      <c r="F29" s="17"/>
      <c r="G29" s="1">
        <f t="shared" si="0"/>
        <v>-16</v>
      </c>
      <c r="H29" s="16">
        <f t="shared" si="1"/>
        <v>-67200</v>
      </c>
    </row>
    <row r="30" spans="1:8" ht="15">
      <c r="A30" s="28" t="s">
        <v>46</v>
      </c>
      <c r="B30" s="16">
        <v>80</v>
      </c>
      <c r="C30" s="17">
        <v>43895</v>
      </c>
      <c r="D30" s="17">
        <v>43894</v>
      </c>
      <c r="E30" s="17"/>
      <c r="F30" s="17"/>
      <c r="G30" s="1">
        <f t="shared" si="0"/>
        <v>-1</v>
      </c>
      <c r="H30" s="16">
        <f t="shared" si="1"/>
        <v>-80</v>
      </c>
    </row>
    <row r="31" spans="1:8" ht="15">
      <c r="A31" s="28" t="s">
        <v>47</v>
      </c>
      <c r="B31" s="16">
        <v>1229.51</v>
      </c>
      <c r="C31" s="17">
        <v>43901</v>
      </c>
      <c r="D31" s="17">
        <v>43894</v>
      </c>
      <c r="E31" s="17"/>
      <c r="F31" s="17"/>
      <c r="G31" s="1">
        <f t="shared" si="0"/>
        <v>-7</v>
      </c>
      <c r="H31" s="16">
        <f t="shared" si="1"/>
        <v>-8606.57</v>
      </c>
    </row>
    <row r="32" spans="1:8" ht="15">
      <c r="A32" s="28" t="s">
        <v>48</v>
      </c>
      <c r="B32" s="16">
        <v>2757.47</v>
      </c>
      <c r="C32" s="17">
        <v>43912</v>
      </c>
      <c r="D32" s="17">
        <v>43894</v>
      </c>
      <c r="E32" s="17"/>
      <c r="F32" s="17"/>
      <c r="G32" s="1">
        <f t="shared" si="0"/>
        <v>-18</v>
      </c>
      <c r="H32" s="16">
        <f t="shared" si="1"/>
        <v>-49634.46</v>
      </c>
    </row>
    <row r="33" spans="1:8" ht="15">
      <c r="A33" s="28" t="s">
        <v>49</v>
      </c>
      <c r="B33" s="16">
        <v>1380.8</v>
      </c>
      <c r="C33" s="17">
        <v>43913</v>
      </c>
      <c r="D33" s="17">
        <v>43894</v>
      </c>
      <c r="E33" s="17"/>
      <c r="F33" s="17"/>
      <c r="G33" s="1">
        <f t="shared" si="0"/>
        <v>-19</v>
      </c>
      <c r="H33" s="16">
        <f t="shared" si="1"/>
        <v>-26235.2</v>
      </c>
    </row>
    <row r="34" spans="1:8" ht="15">
      <c r="A34" s="28" t="s">
        <v>50</v>
      </c>
      <c r="B34" s="16">
        <v>1178</v>
      </c>
      <c r="C34" s="17">
        <v>43910</v>
      </c>
      <c r="D34" s="17">
        <v>43894</v>
      </c>
      <c r="E34" s="17"/>
      <c r="F34" s="17"/>
      <c r="G34" s="1">
        <f t="shared" si="0"/>
        <v>-16</v>
      </c>
      <c r="H34" s="16">
        <f t="shared" si="1"/>
        <v>-18848</v>
      </c>
    </row>
    <row r="35" spans="1:8" ht="15">
      <c r="A35" s="28" t="s">
        <v>51</v>
      </c>
      <c r="B35" s="16">
        <v>312</v>
      </c>
      <c r="C35" s="17">
        <v>43910</v>
      </c>
      <c r="D35" s="17">
        <v>43894</v>
      </c>
      <c r="E35" s="17"/>
      <c r="F35" s="17"/>
      <c r="G35" s="1">
        <f t="shared" si="0"/>
        <v>-16</v>
      </c>
      <c r="H35" s="16">
        <f t="shared" si="1"/>
        <v>-4992</v>
      </c>
    </row>
    <row r="36" spans="1:8" ht="15">
      <c r="A36" s="28" t="s">
        <v>52</v>
      </c>
      <c r="B36" s="16">
        <v>1626.55</v>
      </c>
      <c r="C36" s="17">
        <v>43913</v>
      </c>
      <c r="D36" s="17">
        <v>43894</v>
      </c>
      <c r="E36" s="17"/>
      <c r="F36" s="17"/>
      <c r="G36" s="1">
        <f t="shared" si="0"/>
        <v>-19</v>
      </c>
      <c r="H36" s="16">
        <f t="shared" si="1"/>
        <v>-30904.45</v>
      </c>
    </row>
    <row r="37" spans="1:8" ht="15">
      <c r="A37" s="28" t="s">
        <v>53</v>
      </c>
      <c r="B37" s="16">
        <v>6840</v>
      </c>
      <c r="C37" s="17">
        <v>43924</v>
      </c>
      <c r="D37" s="17">
        <v>43894</v>
      </c>
      <c r="E37" s="17"/>
      <c r="F37" s="17"/>
      <c r="G37" s="1">
        <f t="shared" si="0"/>
        <v>-30</v>
      </c>
      <c r="H37" s="16">
        <f t="shared" si="1"/>
        <v>-205200</v>
      </c>
    </row>
    <row r="38" spans="1:8" ht="15">
      <c r="A38" s="28" t="s">
        <v>26</v>
      </c>
      <c r="B38" s="16">
        <v>171.6</v>
      </c>
      <c r="C38" s="17">
        <v>43896</v>
      </c>
      <c r="D38" s="17">
        <v>43900</v>
      </c>
      <c r="E38" s="17"/>
      <c r="F38" s="17"/>
      <c r="G38" s="1">
        <f t="shared" si="0"/>
        <v>4</v>
      </c>
      <c r="H38" s="16">
        <f t="shared" si="1"/>
        <v>686.4</v>
      </c>
    </row>
    <row r="39" spans="1:8" ht="15">
      <c r="A39" s="28" t="s">
        <v>27</v>
      </c>
      <c r="B39" s="16">
        <v>770</v>
      </c>
      <c r="C39" s="17">
        <v>43874</v>
      </c>
      <c r="D39" s="17">
        <v>43900</v>
      </c>
      <c r="E39" s="17"/>
      <c r="F39" s="17"/>
      <c r="G39" s="1">
        <f t="shared" si="0"/>
        <v>26</v>
      </c>
      <c r="H39" s="16">
        <f t="shared" si="1"/>
        <v>20020</v>
      </c>
    </row>
    <row r="40" spans="1:8" ht="15">
      <c r="A40" s="28" t="s">
        <v>29</v>
      </c>
      <c r="B40" s="16">
        <v>48.4</v>
      </c>
      <c r="C40" s="17">
        <v>43885</v>
      </c>
      <c r="D40" s="17">
        <v>43900</v>
      </c>
      <c r="E40" s="17"/>
      <c r="F40" s="17"/>
      <c r="G40" s="1">
        <f t="shared" si="0"/>
        <v>15</v>
      </c>
      <c r="H40" s="16">
        <f t="shared" si="1"/>
        <v>726</v>
      </c>
    </row>
    <row r="41" spans="1:8" ht="15">
      <c r="A41" s="28" t="s">
        <v>30</v>
      </c>
      <c r="B41" s="16">
        <v>31.68</v>
      </c>
      <c r="C41" s="17">
        <v>43885</v>
      </c>
      <c r="D41" s="17">
        <v>43900</v>
      </c>
      <c r="E41" s="17"/>
      <c r="F41" s="17"/>
      <c r="G41" s="1">
        <f t="shared" si="0"/>
        <v>15</v>
      </c>
      <c r="H41" s="16">
        <f t="shared" si="1"/>
        <v>475.2</v>
      </c>
    </row>
    <row r="42" spans="1:8" ht="15">
      <c r="A42" s="28" t="s">
        <v>32</v>
      </c>
      <c r="B42" s="16">
        <v>110</v>
      </c>
      <c r="C42" s="17">
        <v>43895</v>
      </c>
      <c r="D42" s="17">
        <v>43900</v>
      </c>
      <c r="E42" s="17"/>
      <c r="F42" s="17"/>
      <c r="G42" s="1">
        <f t="shared" si="0"/>
        <v>5</v>
      </c>
      <c r="H42" s="16">
        <f t="shared" si="1"/>
        <v>550</v>
      </c>
    </row>
    <row r="43" spans="1:8" ht="15">
      <c r="A43" s="28" t="s">
        <v>33</v>
      </c>
      <c r="B43" s="16">
        <v>115.83</v>
      </c>
      <c r="C43" s="17">
        <v>43885</v>
      </c>
      <c r="D43" s="17">
        <v>43900</v>
      </c>
      <c r="E43" s="17"/>
      <c r="F43" s="17"/>
      <c r="G43" s="1">
        <f t="shared" si="0"/>
        <v>15</v>
      </c>
      <c r="H43" s="16">
        <f t="shared" si="1"/>
        <v>1737.45</v>
      </c>
    </row>
    <row r="44" spans="1:8" ht="15">
      <c r="A44" s="28" t="s">
        <v>36</v>
      </c>
      <c r="B44" s="16">
        <v>379.5</v>
      </c>
      <c r="C44" s="17">
        <v>43904</v>
      </c>
      <c r="D44" s="17">
        <v>43900</v>
      </c>
      <c r="E44" s="17"/>
      <c r="F44" s="17"/>
      <c r="G44" s="1">
        <f t="shared" si="0"/>
        <v>-4</v>
      </c>
      <c r="H44" s="16">
        <f t="shared" si="1"/>
        <v>-1518</v>
      </c>
    </row>
    <row r="45" spans="1:8" ht="15">
      <c r="A45" s="28" t="s">
        <v>40</v>
      </c>
      <c r="B45" s="16">
        <v>21.98</v>
      </c>
      <c r="C45" s="17">
        <v>43885</v>
      </c>
      <c r="D45" s="17">
        <v>43900</v>
      </c>
      <c r="E45" s="17"/>
      <c r="F45" s="17"/>
      <c r="G45" s="1">
        <f t="shared" si="0"/>
        <v>15</v>
      </c>
      <c r="H45" s="16">
        <f t="shared" si="1"/>
        <v>329.7</v>
      </c>
    </row>
    <row r="46" spans="1:8" ht="15">
      <c r="A46" s="28" t="s">
        <v>44</v>
      </c>
      <c r="B46" s="16">
        <v>10.62</v>
      </c>
      <c r="C46" s="17">
        <v>43895</v>
      </c>
      <c r="D46" s="17">
        <v>43900</v>
      </c>
      <c r="E46" s="17"/>
      <c r="F46" s="17"/>
      <c r="G46" s="1">
        <f t="shared" si="0"/>
        <v>5</v>
      </c>
      <c r="H46" s="16">
        <f t="shared" si="1"/>
        <v>53.099999999999994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2020-03-31T13:58:47Z</dcterms:modified>
  <cp:category/>
  <cp:version/>
  <cp:contentType/>
  <cp:contentStatus/>
</cp:coreProperties>
</file>